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7" windowWidth="12120" windowHeight="9120" activeTab="0"/>
  </bookViews>
  <sheets>
    <sheet name="Trámites Visado Simple" sheetId="1" r:id="rId1"/>
    <sheet name="CODIGOS TRABAJOS ESPECIALES" sheetId="2" r:id="rId2"/>
  </sheets>
  <definedNames>
    <definedName name="_xlnm.Print_Area" localSheetId="0">'Trámites Visado Simple'!$B$1:$I$78</definedName>
  </definedNames>
  <calcPr fullCalcOnLoad="1"/>
</workbook>
</file>

<file path=xl/sharedStrings.xml><?xml version="1.0" encoding="utf-8"?>
<sst xmlns="http://schemas.openxmlformats.org/spreadsheetml/2006/main" count="84" uniqueCount="82">
  <si>
    <t>PRESUPUESTO DIRECCIÓN DE OBRA</t>
  </si>
  <si>
    <t>total trámites de visado</t>
  </si>
  <si>
    <t>TOTAL A PAGAR</t>
  </si>
  <si>
    <t>PROYECTO</t>
  </si>
  <si>
    <t>DIRECCIÓN DE OBRA</t>
  </si>
  <si>
    <t>TRABAJO ESPECIAL</t>
  </si>
  <si>
    <t xml:space="preserve"> </t>
  </si>
  <si>
    <t>PRESUPUESTO DEL PROYECTO</t>
  </si>
  <si>
    <t>TRÁMITES DE VISADO</t>
  </si>
  <si>
    <t>ESTUDIO O COORDINACIÓN DE SEGURIDAD Y SALUD</t>
  </si>
  <si>
    <t xml:space="preserve">SI SE TRATA DE UN TRABAJO DE ESTE TIPO MARQUE </t>
  </si>
  <si>
    <t>TOTAL TRABAJOS ESPECIALES</t>
  </si>
  <si>
    <t>CON UNA X EN LA SIGUIENTE CASILLA...................................................................</t>
  </si>
  <si>
    <t>Nombre</t>
  </si>
  <si>
    <t>PERITACIONES, TASACIONES Y VALORACIONES (&gt;120.000)</t>
  </si>
  <si>
    <t>LEVANTAMIENTO TOPOGRAFICO</t>
  </si>
  <si>
    <t>ESTUDIO BASICO SEG. SALUD NO VINCULADO A PROYECTO</t>
  </si>
  <si>
    <t>ESTUDIO DE SEGURIDAD Y SALUD</t>
  </si>
  <si>
    <t>INFORME</t>
  </si>
  <si>
    <t>ANEXO COMPLEMENTARIO</t>
  </si>
  <si>
    <t>FICHA REDUCIDA DE VEHICULOS</t>
  </si>
  <si>
    <t>REVISION PERIODICA DE INSTALACION</t>
  </si>
  <si>
    <t>DOCUMENTACION GRAFICA</t>
  </si>
  <si>
    <t>DICTAMEN DE SEGURIDAD</t>
  </si>
  <si>
    <t>MEMORIA Y PLANOS</t>
  </si>
  <si>
    <t>ACTA DE APROB. DE PLAN DE SEGURIDAD (SOLO ACTA)</t>
  </si>
  <si>
    <t>COORD. DE SEG. Y SALUD (INCLUYE PLAN, ACTA Y LIBRO</t>
  </si>
  <si>
    <t>INFORME IDONEIDAD CONCESION LICENCIA MUNICIPAL</t>
  </si>
  <si>
    <t>FICHA ACCESIBILIDAD Y SUPRESION DE BARRERAS FISICA</t>
  </si>
  <si>
    <t>CDO. EFICIENCIA ENERG DE EDIFICIOS</t>
  </si>
  <si>
    <t>CALCULOS Y REFUERZOS ESTRUCTURALES</t>
  </si>
  <si>
    <t>ESTUDIO ACUSTICO</t>
  </si>
  <si>
    <t>CERTIF. DE ACREDITACION Y HABILITACION</t>
  </si>
  <si>
    <t>CERTIFICADO CALIFICACION CONTRATISTA</t>
  </si>
  <si>
    <t>PROYECTOS TECNICOS REFORM. VEHICULOS</t>
  </si>
  <si>
    <t>CERTIFICADOS TECNICOS REFORMA DE VEHICULOS(LIGEROS</t>
  </si>
  <si>
    <t>INSTALACION TEMPORAL (ATRACC. FERIA...ETC)</t>
  </si>
  <si>
    <t>COPIAS TRABAJ YA VISADOS</t>
  </si>
  <si>
    <t>ANEXOS A TRABAJOS YA VISADOS (A PARTIR DEL 3RO.)</t>
  </si>
  <si>
    <t>OTROS TRAB. ESPECIALES</t>
  </si>
  <si>
    <t>CERTIFICADOS EN GENERAL</t>
  </si>
  <si>
    <t>PERITACIONES, TASACIONES Y VALORACIONES (&lt;30.000 €)</t>
  </si>
  <si>
    <t>PERITACIONES, TASACIONES Y VALORACIONES (&lt;60.000 €)</t>
  </si>
  <si>
    <t>PERITACIONES, TASACIONES Y VALORACIONES (&lt;90.000 €)</t>
  </si>
  <si>
    <t>PERITACIONES, TASACIONES Y VALORACIONES (&lt;120.000 €)</t>
  </si>
  <si>
    <t>CERTIFICADO, ASUNCION O RENUNCIA DE DIREC. TECNICA O COORDINACION</t>
  </si>
  <si>
    <t>CODIGO DE TRABAJO ESPECIAL...........................................................</t>
  </si>
  <si>
    <t>PLANES DE EVACUACIÓN, EMERGENCIA Y AUTOPROTECCION USO SANITAR., EDUCT, CIAL, OFIC Y CUL &lt;1500</t>
  </si>
  <si>
    <t>PLANES DE EVACUACIÓN, EMERGENCIA Y AUTOPROTECCION  USO SANITAR., EDUCT, CIAL, OFIC Y CUL &gt;1500</t>
  </si>
  <si>
    <t>PLANES DE EVACUACIÓN, EMERGENCIA Y AUTOPROTECCION  USO TURIST. ALOJ., MULTIPROP Y OTROS &lt; 2000M</t>
  </si>
  <si>
    <t>PLANES DE EVACUACIÓN, EMERGENCIA Y AUTOPROTECCION  USO TURIST. ALOJ., MULTIPROP Y OTROS &gt; 2000M</t>
  </si>
  <si>
    <t>PLANES DE EVACUACIÓN, EMERGENCIA Y AUTOPROTECCION  USO ACT. IND., SUS. PELIGR, EXPL. Y G. RESIDU</t>
  </si>
  <si>
    <t>INTRODUZCA EL IMPORTE CORRESPONDIENTE AL TRABAJO ESPECIAL SEGÚN TABLA ADJUNTA</t>
  </si>
  <si>
    <t>IMPORTE TRABAJO ESPECIAL ESPECIFICO.........</t>
  </si>
  <si>
    <t>HOJA DE LIQUIDACIÓN INFORMATIVA</t>
  </si>
  <si>
    <t>CLIENTE</t>
  </si>
  <si>
    <t>DENOMINACION TRABAJO</t>
  </si>
  <si>
    <t>CIF CLIENTE</t>
  </si>
  <si>
    <t>COLEGIADO</t>
  </si>
  <si>
    <t>PUEDE REALIZAR EL INGRESO O TRANSFERENCIA EN LAS SIGUIENTES CUENTAS BANCARIAS</t>
  </si>
  <si>
    <t>INDICANDO EN EL CONCEPTO EL NÚMERO DE COLEGIADO</t>
  </si>
  <si>
    <t>CERTIF. VINCULADO A MEM. TECNICA, CUMPL. NORMATIVA…</t>
  </si>
  <si>
    <t>IMPORTE</t>
  </si>
  <si>
    <t>ANEXOS, REFORMADOS Y COPIAS</t>
  </si>
  <si>
    <t>REFORMADOS SIN PRESUP. O NO SUPERE EL 50% DEL PRESUP. DEL PROY. ORIGINAL</t>
  </si>
  <si>
    <t>CERTIFICADOS</t>
  </si>
  <si>
    <t>SEGURIDAD</t>
  </si>
  <si>
    <t>PERITACIONES</t>
  </si>
  <si>
    <t>VEHICULOS</t>
  </si>
  <si>
    <t>OTROS</t>
  </si>
  <si>
    <t>MEMORIAS E INFORMES</t>
  </si>
  <si>
    <t>CODIGO</t>
  </si>
  <si>
    <t>PLANES EVACUACIÓN, EMERGENCIA Y AUTOPROTECCIÓN</t>
  </si>
  <si>
    <t>TARIFAS APLICABLES A PARTIR DEL 16 FEBRERO 2015</t>
  </si>
  <si>
    <t>(PRESUPUESTO DE EJECUCIÓN MATERIAL)</t>
  </si>
  <si>
    <t>(PRESUPUESTO TOTAL INCLUYENDO GASTOS GENERALES Y BENEFICIO INDUSTRIAL)</t>
  </si>
  <si>
    <t>ES23.2038.7260.00.6400000252</t>
  </si>
  <si>
    <t>ES21.0128 0800 05 0100067781</t>
  </si>
  <si>
    <t xml:space="preserve">         BANKIA:          </t>
  </si>
  <si>
    <t xml:space="preserve">         BANKINTER:   </t>
  </si>
  <si>
    <t>ENVIAR JUSTIFICANTE DE INGRESO A: administracion@coitilpa.org</t>
  </si>
  <si>
    <t>6,5 % IGIC COLEGIO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</si>
</sst>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00"/>
    <numFmt numFmtId="166" formatCode="0.000000"/>
    <numFmt numFmtId="167" formatCode="0.00000"/>
    <numFmt numFmtId="168" formatCode="0.0000"/>
    <numFmt numFmtId="169" formatCode="0.000"/>
    <numFmt numFmtId="170" formatCode="0.000000000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</numFmts>
  <fonts count="34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b/>
      <i/>
      <sz val="12"/>
      <color indexed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4" fillId="7" borderId="1" applyNumberFormat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1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7" fillId="16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64">
    <xf numFmtId="0" fontId="0" fillId="0" borderId="0" xfId="0" applyAlignment="1">
      <alignment/>
    </xf>
    <xf numFmtId="44" fontId="0" fillId="24" borderId="10" xfId="45" applyFont="1" applyFill="1" applyBorder="1" applyAlignment="1" applyProtection="1">
      <alignment/>
      <protection locked="0"/>
    </xf>
    <xf numFmtId="0" fontId="0" fillId="24" borderId="0" xfId="0" applyFont="1" applyFill="1" applyAlignment="1" applyProtection="1">
      <alignment/>
      <protection/>
    </xf>
    <xf numFmtId="2" fontId="0" fillId="24" borderId="0" xfId="0" applyNumberFormat="1" applyFont="1" applyFill="1" applyAlignment="1" applyProtection="1">
      <alignment horizontal="left"/>
      <protection/>
    </xf>
    <xf numFmtId="0" fontId="0" fillId="24" borderId="0" xfId="0" applyFont="1" applyFill="1" applyBorder="1" applyAlignment="1" applyProtection="1">
      <alignment/>
      <protection/>
    </xf>
    <xf numFmtId="0" fontId="7" fillId="24" borderId="0" xfId="0" applyFont="1" applyFill="1" applyAlignment="1" applyProtection="1">
      <alignment/>
      <protection/>
    </xf>
    <xf numFmtId="44" fontId="0" fillId="24" borderId="0" xfId="0" applyNumberFormat="1" applyFont="1" applyFill="1" applyAlignment="1" applyProtection="1">
      <alignment/>
      <protection/>
    </xf>
    <xf numFmtId="44" fontId="0" fillId="24" borderId="0" xfId="45" applyFont="1" applyFill="1" applyAlignment="1" applyProtection="1">
      <alignment/>
      <protection/>
    </xf>
    <xf numFmtId="2" fontId="0" fillId="24" borderId="0" xfId="0" applyNumberFormat="1" applyFont="1" applyFill="1" applyBorder="1" applyAlignment="1" applyProtection="1">
      <alignment/>
      <protection/>
    </xf>
    <xf numFmtId="0" fontId="0" fillId="24" borderId="0" xfId="0" applyFont="1" applyFill="1" applyAlignment="1" applyProtection="1">
      <alignment wrapText="1"/>
      <protection/>
    </xf>
    <xf numFmtId="0" fontId="1" fillId="24" borderId="0" xfId="0" applyFont="1" applyFill="1" applyAlignment="1" applyProtection="1">
      <alignment/>
      <protection/>
    </xf>
    <xf numFmtId="44" fontId="0" fillId="24" borderId="0" xfId="45" applyFont="1" applyFill="1" applyBorder="1" applyAlignment="1" applyProtection="1">
      <alignment/>
      <protection/>
    </xf>
    <xf numFmtId="0" fontId="0" fillId="24" borderId="0" xfId="0" applyFont="1" applyFill="1" applyAlignment="1" applyProtection="1">
      <alignment horizontal="left" indent="2"/>
      <protection/>
    </xf>
    <xf numFmtId="2" fontId="0" fillId="24" borderId="0" xfId="0" applyNumberFormat="1" applyFont="1" applyFill="1" applyAlignment="1" applyProtection="1">
      <alignment/>
      <protection/>
    </xf>
    <xf numFmtId="0" fontId="1" fillId="24" borderId="10" xfId="0" applyFont="1" applyFill="1" applyBorder="1" applyAlignment="1" applyProtection="1">
      <alignment/>
      <protection/>
    </xf>
    <xf numFmtId="44" fontId="6" fillId="22" borderId="10" xfId="45" applyFont="1" applyFill="1" applyBorder="1" applyAlignment="1" applyProtection="1">
      <alignment/>
      <protection/>
    </xf>
    <xf numFmtId="0" fontId="4" fillId="24" borderId="0" xfId="0" applyFont="1" applyFill="1" applyAlignment="1" applyProtection="1">
      <alignment/>
      <protection/>
    </xf>
    <xf numFmtId="0" fontId="13" fillId="24" borderId="0" xfId="0" applyFont="1" applyFill="1" applyAlignment="1" applyProtection="1">
      <alignment horizontal="center" vertical="center"/>
      <protection/>
    </xf>
    <xf numFmtId="0" fontId="0" fillId="24" borderId="11" xfId="0" applyFont="1" applyFill="1" applyBorder="1" applyAlignment="1" applyProtection="1">
      <alignment/>
      <protection/>
    </xf>
    <xf numFmtId="0" fontId="12" fillId="24" borderId="0" xfId="0" applyFont="1" applyFill="1" applyBorder="1" applyAlignment="1" applyProtection="1">
      <alignment/>
      <protection/>
    </xf>
    <xf numFmtId="0" fontId="8" fillId="24" borderId="0" xfId="0" applyFont="1" applyFill="1" applyBorder="1" applyAlignment="1" applyProtection="1">
      <alignment horizontal="center"/>
      <protection/>
    </xf>
    <xf numFmtId="0" fontId="14" fillId="24" borderId="0" xfId="0" applyFont="1" applyFill="1" applyAlignment="1" applyProtection="1">
      <alignment/>
      <protection/>
    </xf>
    <xf numFmtId="44" fontId="0" fillId="24" borderId="10" xfId="45" applyFont="1" applyFill="1" applyBorder="1" applyAlignment="1" applyProtection="1">
      <alignment horizontal="center"/>
      <protection/>
    </xf>
    <xf numFmtId="0" fontId="0" fillId="24" borderId="10" xfId="0" applyFont="1" applyFill="1" applyBorder="1" applyAlignment="1" applyProtection="1">
      <alignment/>
      <protection/>
    </xf>
    <xf numFmtId="44" fontId="0" fillId="16" borderId="10" xfId="45" applyFont="1" applyFill="1" applyBorder="1" applyAlignment="1" applyProtection="1">
      <alignment/>
      <protection/>
    </xf>
    <xf numFmtId="0" fontId="10" fillId="0" borderId="0" xfId="54" applyFont="1" applyFill="1" applyBorder="1" applyAlignment="1">
      <alignment horizontal="left"/>
      <protection/>
    </xf>
    <xf numFmtId="44" fontId="0" fillId="0" borderId="0" xfId="51" applyFont="1" applyAlignment="1">
      <alignment/>
    </xf>
    <xf numFmtId="44" fontId="10" fillId="16" borderId="12" xfId="51" applyFont="1" applyFill="1" applyBorder="1" applyAlignment="1">
      <alignment horizontal="center"/>
    </xf>
    <xf numFmtId="0" fontId="10" fillId="16" borderId="13" xfId="54" applyFont="1" applyFill="1" applyBorder="1" applyAlignment="1">
      <alignment horizontal="center"/>
      <protection/>
    </xf>
    <xf numFmtId="0" fontId="10" fillId="0" borderId="14" xfId="54" applyFont="1" applyFill="1" applyBorder="1" applyAlignment="1">
      <alignment horizontal="left"/>
      <protection/>
    </xf>
    <xf numFmtId="44" fontId="0" fillId="0" borderId="14" xfId="51" applyFont="1" applyBorder="1" applyAlignment="1">
      <alignment/>
    </xf>
    <xf numFmtId="0" fontId="10" fillId="0" borderId="15" xfId="54" applyFont="1" applyFill="1" applyBorder="1" applyAlignment="1">
      <alignment horizontal="left"/>
      <protection/>
    </xf>
    <xf numFmtId="44" fontId="0" fillId="0" borderId="15" xfId="51" applyFont="1" applyBorder="1" applyAlignment="1">
      <alignment/>
    </xf>
    <xf numFmtId="0" fontId="10" fillId="0" borderId="15" xfId="54" applyFont="1" applyFill="1" applyBorder="1" applyAlignment="1">
      <alignment horizontal="left" wrapText="1"/>
      <protection/>
    </xf>
    <xf numFmtId="0" fontId="11" fillId="0" borderId="15" xfId="54" applyFont="1" applyFill="1" applyBorder="1" applyAlignment="1">
      <alignment horizontal="left" wrapText="1"/>
      <protection/>
    </xf>
    <xf numFmtId="0" fontId="11" fillId="0" borderId="14" xfId="54" applyFont="1" applyFill="1" applyBorder="1" applyAlignment="1">
      <alignment horizontal="left" wrapText="1"/>
      <protection/>
    </xf>
    <xf numFmtId="0" fontId="10" fillId="0" borderId="14" xfId="54" applyFont="1" applyFill="1" applyBorder="1" applyAlignment="1">
      <alignment horizontal="left" wrapText="1"/>
      <protection/>
    </xf>
    <xf numFmtId="9" fontId="0" fillId="0" borderId="14" xfId="51" applyNumberFormat="1" applyFont="1" applyBorder="1" applyAlignment="1">
      <alignment/>
    </xf>
    <xf numFmtId="0" fontId="15" fillId="0" borderId="16" xfId="54" applyFont="1" applyFill="1" applyBorder="1" applyAlignment="1">
      <alignment horizontal="left"/>
      <protection/>
    </xf>
    <xf numFmtId="44" fontId="0" fillId="0" borderId="16" xfId="51" applyFont="1" applyBorder="1" applyAlignment="1">
      <alignment/>
    </xf>
    <xf numFmtId="0" fontId="0" fillId="0" borderId="0" xfId="0" applyBorder="1" applyAlignment="1">
      <alignment/>
    </xf>
    <xf numFmtId="44" fontId="0" fillId="0" borderId="0" xfId="51" applyFont="1" applyBorder="1" applyAlignment="1">
      <alignment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10" fillId="16" borderId="13" xfId="54" applyFont="1" applyFill="1" applyBorder="1" applyAlignment="1">
      <alignment horizontal="center"/>
      <protection/>
    </xf>
    <xf numFmtId="0" fontId="7" fillId="24" borderId="0" xfId="0" applyFont="1" applyFill="1" applyAlignment="1" applyProtection="1">
      <alignment wrapText="1"/>
      <protection/>
    </xf>
    <xf numFmtId="0" fontId="16" fillId="24" borderId="0" xfId="0" applyFont="1" applyFill="1" applyAlignment="1" applyProtection="1">
      <alignment vertical="top"/>
      <protection/>
    </xf>
    <xf numFmtId="0" fontId="16" fillId="24" borderId="0" xfId="0" applyFont="1" applyFill="1" applyAlignment="1" applyProtection="1">
      <alignment vertical="top" wrapText="1"/>
      <protection/>
    </xf>
    <xf numFmtId="0" fontId="7" fillId="24" borderId="0" xfId="0" applyFont="1" applyFill="1" applyAlignment="1" applyProtection="1">
      <alignment horizontal="center" vertical="center"/>
      <protection/>
    </xf>
    <xf numFmtId="0" fontId="0" fillId="16" borderId="17" xfId="0" applyFont="1" applyFill="1" applyBorder="1" applyAlignment="1" applyProtection="1">
      <alignment/>
      <protection locked="0"/>
    </xf>
    <xf numFmtId="0" fontId="0" fillId="16" borderId="18" xfId="0" applyFont="1" applyFill="1" applyBorder="1" applyAlignment="1" applyProtection="1">
      <alignment/>
      <protection/>
    </xf>
    <xf numFmtId="0" fontId="0" fillId="16" borderId="0" xfId="0" applyFont="1" applyFill="1" applyBorder="1" applyAlignment="1" applyProtection="1">
      <alignment/>
      <protection locked="0"/>
    </xf>
    <xf numFmtId="0" fontId="0" fillId="16" borderId="19" xfId="0" applyFont="1" applyFill="1" applyBorder="1" applyAlignment="1" applyProtection="1">
      <alignment/>
      <protection/>
    </xf>
    <xf numFmtId="0" fontId="14" fillId="16" borderId="20" xfId="0" applyFont="1" applyFill="1" applyBorder="1" applyAlignment="1" applyProtection="1">
      <alignment/>
      <protection/>
    </xf>
    <xf numFmtId="0" fontId="14" fillId="16" borderId="21" xfId="0" applyFont="1" applyFill="1" applyBorder="1" applyAlignment="1" applyProtection="1">
      <alignment/>
      <protection/>
    </xf>
    <xf numFmtId="0" fontId="14" fillId="16" borderId="22" xfId="0" applyFont="1" applyFill="1" applyBorder="1" applyAlignment="1" applyProtection="1">
      <alignment/>
      <protection/>
    </xf>
    <xf numFmtId="0" fontId="9" fillId="24" borderId="0" xfId="0" applyFont="1" applyFill="1" applyAlignment="1" applyProtection="1">
      <alignment/>
      <protection/>
    </xf>
    <xf numFmtId="0" fontId="5" fillId="24" borderId="23" xfId="0" applyFont="1" applyFill="1" applyBorder="1" applyAlignment="1" applyProtection="1">
      <alignment horizontal="center"/>
      <protection/>
    </xf>
    <xf numFmtId="0" fontId="5" fillId="24" borderId="24" xfId="0" applyFont="1" applyFill="1" applyBorder="1" applyAlignment="1" applyProtection="1">
      <alignment horizontal="center"/>
      <protection/>
    </xf>
    <xf numFmtId="0" fontId="8" fillId="16" borderId="25" xfId="0" applyFont="1" applyFill="1" applyBorder="1" applyAlignment="1" applyProtection="1">
      <alignment horizontal="center"/>
      <protection locked="0"/>
    </xf>
    <xf numFmtId="0" fontId="8" fillId="16" borderId="26" xfId="0" applyFont="1" applyFill="1" applyBorder="1" applyAlignment="1" applyProtection="1">
      <alignment horizontal="center"/>
      <protection locked="0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Hoja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9525</xdr:rowOff>
    </xdr:from>
    <xdr:to>
      <xdr:col>8</xdr:col>
      <xdr:colOff>66675</xdr:colOff>
      <xdr:row>3</xdr:row>
      <xdr:rowOff>123825</xdr:rowOff>
    </xdr:to>
    <xdr:pic>
      <xdr:nvPicPr>
        <xdr:cNvPr id="1" name="4 Imagen" descr="CABECERA_LIQUIDACIONE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"/>
          <a:ext cx="63055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10</xdr:row>
      <xdr:rowOff>152400</xdr:rowOff>
    </xdr:from>
    <xdr:to>
      <xdr:col>1</xdr:col>
      <xdr:colOff>800100</xdr:colOff>
      <xdr:row>69</xdr:row>
      <xdr:rowOff>152400</xdr:rowOff>
    </xdr:to>
    <xdr:pic>
      <xdr:nvPicPr>
        <xdr:cNvPr id="2" name="Picture 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3686175"/>
          <a:ext cx="628650" cy="6810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J77"/>
  <sheetViews>
    <sheetView showGridLines="0" tabSelected="1" zoomScalePageLayoutView="0" workbookViewId="0" topLeftCell="A56">
      <selection activeCell="D68" sqref="D68"/>
    </sheetView>
  </sheetViews>
  <sheetFormatPr defaultColWidth="11.421875" defaultRowHeight="12.75"/>
  <cols>
    <col min="1" max="1" width="1.7109375" style="2" customWidth="1"/>
    <col min="2" max="2" width="20.140625" style="2" customWidth="1"/>
    <col min="3" max="3" width="52.28125" style="2" customWidth="1"/>
    <col min="4" max="4" width="21.28125" style="2" customWidth="1"/>
    <col min="5" max="5" width="6.00390625" style="2" hidden="1" customWidth="1"/>
    <col min="6" max="6" width="5.8515625" style="2" hidden="1" customWidth="1"/>
    <col min="7" max="7" width="2.140625" style="2" hidden="1" customWidth="1"/>
    <col min="8" max="8" width="4.57421875" style="2" hidden="1" customWidth="1"/>
    <col min="9" max="9" width="4.8515625" style="2" customWidth="1"/>
    <col min="10" max="10" width="7.140625" style="2" customWidth="1"/>
    <col min="11" max="16384" width="11.421875" style="2" customWidth="1"/>
  </cols>
  <sheetData>
    <row r="1" ht="12.75"/>
    <row r="2" ht="12.75"/>
    <row r="3" ht="62.25" customHeight="1"/>
    <row r="4" ht="37.5" customHeight="1">
      <c r="C4" s="51" t="s">
        <v>73</v>
      </c>
    </row>
    <row r="5" ht="78.75" customHeight="1" thickBot="1">
      <c r="C5" s="17" t="s">
        <v>54</v>
      </c>
    </row>
    <row r="6" spans="2:4" ht="16.5" customHeight="1">
      <c r="B6" s="56" t="s">
        <v>56</v>
      </c>
      <c r="C6" s="52"/>
      <c r="D6" s="53"/>
    </row>
    <row r="7" spans="2:4" ht="16.5" customHeight="1">
      <c r="B7" s="57" t="s">
        <v>55</v>
      </c>
      <c r="C7" s="54"/>
      <c r="D7" s="55"/>
    </row>
    <row r="8" spans="2:4" ht="16.5" customHeight="1">
      <c r="B8" s="57" t="s">
        <v>57</v>
      </c>
      <c r="C8" s="54"/>
      <c r="D8" s="55"/>
    </row>
    <row r="9" spans="2:4" ht="12.75" thickBot="1">
      <c r="B9" s="58" t="s">
        <v>58</v>
      </c>
      <c r="C9" s="62"/>
      <c r="D9" s="63"/>
    </row>
    <row r="10" spans="2:4" ht="12">
      <c r="B10" s="19"/>
      <c r="C10" s="20"/>
      <c r="D10" s="20"/>
    </row>
    <row r="11" spans="2:4" ht="12.75">
      <c r="B11" s="19"/>
      <c r="C11" s="20"/>
      <c r="D11" s="20"/>
    </row>
    <row r="12" spans="2:4" ht="12.75">
      <c r="B12" s="19"/>
      <c r="C12" s="20"/>
      <c r="D12" s="20"/>
    </row>
    <row r="13" spans="2:4" ht="12.75">
      <c r="B13" s="19"/>
      <c r="C13" s="20"/>
      <c r="D13" s="20"/>
    </row>
    <row r="14" spans="2:4" ht="12.75">
      <c r="B14" s="19"/>
      <c r="C14" s="20"/>
      <c r="D14" s="20"/>
    </row>
    <row r="15" ht="13.5" thickBot="1"/>
    <row r="16" spans="3:5" ht="18.75" thickBot="1">
      <c r="C16" s="48" t="s">
        <v>7</v>
      </c>
      <c r="D16" s="1"/>
      <c r="E16" s="2">
        <v>13.51</v>
      </c>
    </row>
    <row r="17" spans="4:6" ht="15.75" customHeight="1" hidden="1">
      <c r="D17" s="6">
        <f>D16</f>
        <v>0</v>
      </c>
      <c r="F17" s="2">
        <v>1</v>
      </c>
    </row>
    <row r="18" spans="2:7" ht="12" hidden="1">
      <c r="B18" s="2">
        <v>1</v>
      </c>
      <c r="C18" s="7">
        <v>30050.61</v>
      </c>
      <c r="D18" s="6">
        <f aca="true" t="shared" si="0" ref="D18:D26">$D$16-C18</f>
        <v>-30050.61</v>
      </c>
      <c r="E18" s="2">
        <f aca="true" t="shared" si="1" ref="E18:E26">C18-C17</f>
        <v>30050.61</v>
      </c>
      <c r="F18" s="2">
        <f aca="true" t="shared" si="2" ref="F18:F26">IF(AND($D$16&gt;=C17,F17=1),1,0)</f>
        <v>1</v>
      </c>
      <c r="G18" s="2">
        <f aca="true" t="shared" si="3" ref="G18:G26">IF(D18&gt;0,F18*E18*B18,F18*D17*B18)</f>
        <v>0</v>
      </c>
    </row>
    <row r="19" spans="2:7" ht="12" hidden="1">
      <c r="B19" s="2">
        <v>0.85</v>
      </c>
      <c r="C19" s="7">
        <v>60101.21</v>
      </c>
      <c r="D19" s="6">
        <f t="shared" si="0"/>
        <v>-60101.21</v>
      </c>
      <c r="E19" s="2">
        <f t="shared" si="1"/>
        <v>30050.6</v>
      </c>
      <c r="F19" s="2">
        <f t="shared" si="2"/>
        <v>0</v>
      </c>
      <c r="G19" s="2">
        <f t="shared" si="3"/>
        <v>0</v>
      </c>
    </row>
    <row r="20" spans="2:7" ht="12" hidden="1">
      <c r="B20" s="2">
        <v>0.7</v>
      </c>
      <c r="C20" s="7">
        <v>90151.82</v>
      </c>
      <c r="D20" s="6">
        <f t="shared" si="0"/>
        <v>-90151.82</v>
      </c>
      <c r="E20" s="2">
        <f t="shared" si="1"/>
        <v>30050.610000000008</v>
      </c>
      <c r="F20" s="2">
        <f t="shared" si="2"/>
        <v>0</v>
      </c>
      <c r="G20" s="2">
        <f t="shared" si="3"/>
        <v>0</v>
      </c>
    </row>
    <row r="21" spans="2:7" ht="12" hidden="1">
      <c r="B21" s="2">
        <v>0.6</v>
      </c>
      <c r="C21" s="7">
        <v>150253.03</v>
      </c>
      <c r="D21" s="6">
        <f t="shared" si="0"/>
        <v>-150253.03</v>
      </c>
      <c r="E21" s="2">
        <f t="shared" si="1"/>
        <v>60101.20999999999</v>
      </c>
      <c r="F21" s="2">
        <f t="shared" si="2"/>
        <v>0</v>
      </c>
      <c r="G21" s="2">
        <f t="shared" si="3"/>
        <v>0</v>
      </c>
    </row>
    <row r="22" spans="2:7" ht="12" hidden="1">
      <c r="B22" s="2">
        <v>0.5</v>
      </c>
      <c r="C22" s="7">
        <v>300506.05</v>
      </c>
      <c r="D22" s="6">
        <f t="shared" si="0"/>
        <v>-300506.05</v>
      </c>
      <c r="E22" s="2">
        <f t="shared" si="1"/>
        <v>150253.02</v>
      </c>
      <c r="F22" s="2">
        <f t="shared" si="2"/>
        <v>0</v>
      </c>
      <c r="G22" s="2">
        <f t="shared" si="3"/>
        <v>0</v>
      </c>
    </row>
    <row r="23" spans="2:7" ht="12" hidden="1">
      <c r="B23" s="2">
        <v>0.4</v>
      </c>
      <c r="C23" s="7">
        <v>601012.1</v>
      </c>
      <c r="D23" s="6">
        <f t="shared" si="0"/>
        <v>-601012.1</v>
      </c>
      <c r="E23" s="2">
        <f t="shared" si="1"/>
        <v>300506.05</v>
      </c>
      <c r="F23" s="2">
        <f t="shared" si="2"/>
        <v>0</v>
      </c>
      <c r="G23" s="2">
        <f t="shared" si="3"/>
        <v>0</v>
      </c>
    </row>
    <row r="24" spans="2:7" ht="12" hidden="1">
      <c r="B24" s="2">
        <v>0.2</v>
      </c>
      <c r="C24" s="7">
        <v>3005060.52</v>
      </c>
      <c r="D24" s="6">
        <f t="shared" si="0"/>
        <v>-3005060.52</v>
      </c>
      <c r="E24" s="2">
        <f t="shared" si="1"/>
        <v>2404048.42</v>
      </c>
      <c r="F24" s="2">
        <f t="shared" si="2"/>
        <v>0</v>
      </c>
      <c r="G24" s="2">
        <f t="shared" si="3"/>
        <v>0</v>
      </c>
    </row>
    <row r="25" spans="2:7" ht="12" hidden="1">
      <c r="B25" s="2">
        <v>0.1</v>
      </c>
      <c r="C25" s="7">
        <v>6010121.04</v>
      </c>
      <c r="D25" s="6">
        <f t="shared" si="0"/>
        <v>-6010121.04</v>
      </c>
      <c r="E25" s="2">
        <f t="shared" si="1"/>
        <v>3005060.52</v>
      </c>
      <c r="F25" s="2">
        <f t="shared" si="2"/>
        <v>0</v>
      </c>
      <c r="G25" s="2">
        <f t="shared" si="3"/>
        <v>0</v>
      </c>
    </row>
    <row r="26" spans="2:7" ht="12" hidden="1">
      <c r="B26" s="2">
        <v>0.05</v>
      </c>
      <c r="C26" s="7">
        <v>9.99999999999999E+28</v>
      </c>
      <c r="D26" s="6">
        <f t="shared" si="0"/>
        <v>-9.99999999999999E+28</v>
      </c>
      <c r="E26" s="2">
        <f t="shared" si="1"/>
        <v>9.99999999999999E+28</v>
      </c>
      <c r="F26" s="2">
        <f t="shared" si="2"/>
        <v>0</v>
      </c>
      <c r="G26" s="2">
        <f t="shared" si="3"/>
        <v>0</v>
      </c>
    </row>
    <row r="27" spans="7:8" ht="12" hidden="1">
      <c r="G27" s="2">
        <f>SUM(G18:G26)</f>
        <v>0</v>
      </c>
      <c r="H27" s="3">
        <f>G27*0.0035</f>
        <v>0</v>
      </c>
    </row>
    <row r="28" spans="8:9" ht="12" hidden="1">
      <c r="H28" s="3"/>
      <c r="I28" s="8"/>
    </row>
    <row r="29" ht="39.75" customHeight="1" thickBot="1">
      <c r="C29" s="49" t="s">
        <v>74</v>
      </c>
    </row>
    <row r="30" spans="3:4" ht="18.75" thickBot="1">
      <c r="C30" s="5" t="s">
        <v>0</v>
      </c>
      <c r="D30" s="1"/>
    </row>
    <row r="31" spans="4:6" ht="12" hidden="1">
      <c r="D31" s="6">
        <f>D30</f>
        <v>0</v>
      </c>
      <c r="F31" s="2">
        <v>1</v>
      </c>
    </row>
    <row r="32" spans="2:7" ht="12" hidden="1">
      <c r="B32" s="2">
        <v>1</v>
      </c>
      <c r="C32" s="7">
        <v>30050.61</v>
      </c>
      <c r="D32" s="6">
        <f aca="true" t="shared" si="4" ref="D32:D40">$D$30-C32</f>
        <v>-30050.61</v>
      </c>
      <c r="E32" s="2">
        <f aca="true" t="shared" si="5" ref="E32:E40">C32-C31</f>
        <v>30050.61</v>
      </c>
      <c r="F32" s="2">
        <f aca="true" t="shared" si="6" ref="F32:F40">IF(AND($D$30&gt;=C31,F31=1),1,0)</f>
        <v>1</v>
      </c>
      <c r="G32" s="2">
        <f aca="true" t="shared" si="7" ref="G32:G40">IF(D32&gt;0,F32*E32*B32,F32*D31*B32)</f>
        <v>0</v>
      </c>
    </row>
    <row r="33" spans="2:7" ht="12" hidden="1">
      <c r="B33" s="2">
        <v>0.85</v>
      </c>
      <c r="C33" s="7">
        <v>60101.21</v>
      </c>
      <c r="D33" s="6">
        <f t="shared" si="4"/>
        <v>-60101.21</v>
      </c>
      <c r="E33" s="2">
        <f t="shared" si="5"/>
        <v>30050.6</v>
      </c>
      <c r="F33" s="2">
        <f t="shared" si="6"/>
        <v>0</v>
      </c>
      <c r="G33" s="2">
        <f t="shared" si="7"/>
        <v>0</v>
      </c>
    </row>
    <row r="34" spans="2:7" ht="12" hidden="1">
      <c r="B34" s="2">
        <v>0.7</v>
      </c>
      <c r="C34" s="7">
        <v>90151.82</v>
      </c>
      <c r="D34" s="6">
        <f t="shared" si="4"/>
        <v>-90151.82</v>
      </c>
      <c r="E34" s="2">
        <f t="shared" si="5"/>
        <v>30050.610000000008</v>
      </c>
      <c r="F34" s="2">
        <f t="shared" si="6"/>
        <v>0</v>
      </c>
      <c r="G34" s="2">
        <f t="shared" si="7"/>
        <v>0</v>
      </c>
    </row>
    <row r="35" spans="2:7" ht="12" hidden="1">
      <c r="B35" s="2">
        <v>0.6</v>
      </c>
      <c r="C35" s="7">
        <v>150253.03</v>
      </c>
      <c r="D35" s="6">
        <f t="shared" si="4"/>
        <v>-150253.03</v>
      </c>
      <c r="E35" s="2">
        <f t="shared" si="5"/>
        <v>60101.20999999999</v>
      </c>
      <c r="F35" s="2">
        <f t="shared" si="6"/>
        <v>0</v>
      </c>
      <c r="G35" s="2">
        <f t="shared" si="7"/>
        <v>0</v>
      </c>
    </row>
    <row r="36" spans="2:7" ht="12" hidden="1">
      <c r="B36" s="2">
        <v>0.5</v>
      </c>
      <c r="C36" s="7">
        <v>300506.05</v>
      </c>
      <c r="D36" s="6">
        <f t="shared" si="4"/>
        <v>-300506.05</v>
      </c>
      <c r="E36" s="2">
        <f t="shared" si="5"/>
        <v>150253.02</v>
      </c>
      <c r="F36" s="2">
        <f t="shared" si="6"/>
        <v>0</v>
      </c>
      <c r="G36" s="2">
        <f t="shared" si="7"/>
        <v>0</v>
      </c>
    </row>
    <row r="37" spans="2:7" ht="12" hidden="1">
      <c r="B37" s="2">
        <v>0.4</v>
      </c>
      <c r="C37" s="7">
        <v>601012.1</v>
      </c>
      <c r="D37" s="6">
        <f t="shared" si="4"/>
        <v>-601012.1</v>
      </c>
      <c r="E37" s="2">
        <f t="shared" si="5"/>
        <v>300506.05</v>
      </c>
      <c r="F37" s="2">
        <f t="shared" si="6"/>
        <v>0</v>
      </c>
      <c r="G37" s="2">
        <f t="shared" si="7"/>
        <v>0</v>
      </c>
    </row>
    <row r="38" spans="2:7" ht="12" hidden="1">
      <c r="B38" s="2">
        <v>0.2</v>
      </c>
      <c r="C38" s="7">
        <v>3005060.52</v>
      </c>
      <c r="D38" s="6">
        <f t="shared" si="4"/>
        <v>-3005060.52</v>
      </c>
      <c r="E38" s="2">
        <f t="shared" si="5"/>
        <v>2404048.42</v>
      </c>
      <c r="F38" s="2">
        <f t="shared" si="6"/>
        <v>0</v>
      </c>
      <c r="G38" s="2">
        <f t="shared" si="7"/>
        <v>0</v>
      </c>
    </row>
    <row r="39" spans="2:7" ht="12" hidden="1">
      <c r="B39" s="2">
        <v>0.1</v>
      </c>
      <c r="C39" s="7">
        <v>6010121.04</v>
      </c>
      <c r="D39" s="6">
        <f t="shared" si="4"/>
        <v>-6010121.04</v>
      </c>
      <c r="E39" s="2">
        <f t="shared" si="5"/>
        <v>3005060.52</v>
      </c>
      <c r="F39" s="2">
        <f t="shared" si="6"/>
        <v>0</v>
      </c>
      <c r="G39" s="2">
        <f t="shared" si="7"/>
        <v>0</v>
      </c>
    </row>
    <row r="40" spans="2:7" ht="12" hidden="1">
      <c r="B40" s="2">
        <v>0.05</v>
      </c>
      <c r="C40" s="7">
        <v>9.99999999999999E+28</v>
      </c>
      <c r="D40" s="6">
        <f t="shared" si="4"/>
        <v>-9.99999999999999E+28</v>
      </c>
      <c r="E40" s="2">
        <f t="shared" si="5"/>
        <v>9.99999999999999E+28</v>
      </c>
      <c r="F40" s="2">
        <f t="shared" si="6"/>
        <v>0</v>
      </c>
      <c r="G40" s="2">
        <f t="shared" si="7"/>
        <v>0</v>
      </c>
    </row>
    <row r="41" spans="7:8" ht="12" hidden="1">
      <c r="G41" s="2">
        <f>SUM(G32:G40)</f>
        <v>0</v>
      </c>
      <c r="H41" s="3">
        <f>G41*0.0035</f>
        <v>0</v>
      </c>
    </row>
    <row r="42" spans="3:8" ht="49.5" customHeight="1">
      <c r="C42" s="50" t="s">
        <v>75</v>
      </c>
      <c r="H42" s="3"/>
    </row>
    <row r="43" spans="3:8" ht="17.25" hidden="1">
      <c r="C43" s="5" t="s">
        <v>9</v>
      </c>
      <c r="H43" s="3"/>
    </row>
    <row r="44" spans="3:8" ht="12" hidden="1">
      <c r="C44" s="2" t="s">
        <v>10</v>
      </c>
      <c r="H44" s="3"/>
    </row>
    <row r="45" spans="3:9" ht="12.75" hidden="1" thickBot="1">
      <c r="C45" s="2" t="s">
        <v>12</v>
      </c>
      <c r="H45" s="3"/>
      <c r="I45" s="22"/>
    </row>
    <row r="46" ht="12.75"/>
    <row r="47" ht="17.25" hidden="1">
      <c r="C47" s="5" t="s">
        <v>5</v>
      </c>
    </row>
    <row r="48" ht="24.75" hidden="1">
      <c r="C48" s="9" t="s">
        <v>52</v>
      </c>
    </row>
    <row r="49" spans="3:9" ht="12.75" hidden="1" thickBot="1">
      <c r="C49" s="2" t="s">
        <v>46</v>
      </c>
      <c r="H49" s="4"/>
      <c r="I49" s="23"/>
    </row>
    <row r="50" ht="12.75"/>
    <row r="51" ht="13.5" thickBot="1"/>
    <row r="52" spans="3:10" ht="24" thickBot="1">
      <c r="C52" s="60" t="s">
        <v>8</v>
      </c>
      <c r="D52" s="61"/>
      <c r="J52" s="2" t="s">
        <v>6</v>
      </c>
    </row>
    <row r="53" ht="13.5" thickBot="1"/>
    <row r="54" spans="3:4" ht="16.5" thickBot="1">
      <c r="C54" s="10" t="s">
        <v>3</v>
      </c>
      <c r="D54" s="24">
        <f>IF(IF(OR(H27&gt;40,H27=0),H27,40)&lt;=1800,IF(OR(H27&gt;40,H27=0),H27,40),1800)</f>
        <v>0</v>
      </c>
    </row>
    <row r="55" spans="3:4" ht="16.5" thickBot="1">
      <c r="C55" s="10"/>
      <c r="D55" s="7"/>
    </row>
    <row r="56" spans="3:4" ht="16.5" thickBot="1">
      <c r="C56" s="10" t="s">
        <v>4</v>
      </c>
      <c r="D56" s="24">
        <f>IF(IF(OR(H41&gt;40,H41=0),H41,40)&lt;=1800,IF(OR(H41&gt;40,H41=0),H41,40),1800)</f>
        <v>0</v>
      </c>
    </row>
    <row r="57" spans="3:4" ht="33.75" customHeight="1">
      <c r="C57" s="10"/>
      <c r="D57" s="11"/>
    </row>
    <row r="58" spans="3:4" ht="25.5">
      <c r="C58" s="9" t="s">
        <v>52</v>
      </c>
      <c r="D58" s="11"/>
    </row>
    <row r="59" spans="3:4" ht="6" customHeight="1" thickBot="1">
      <c r="C59" s="12"/>
      <c r="D59" s="11"/>
    </row>
    <row r="60" spans="3:4" ht="15.75" customHeight="1" thickBot="1">
      <c r="C60" s="12" t="s">
        <v>53</v>
      </c>
      <c r="D60" s="1"/>
    </row>
    <row r="61" spans="3:4" ht="16.5" thickBot="1">
      <c r="C61" s="10"/>
      <c r="D61" s="11"/>
    </row>
    <row r="62" spans="3:4" ht="16.5" thickBot="1">
      <c r="C62" s="10" t="s">
        <v>11</v>
      </c>
      <c r="D62" s="24">
        <f>D60+D58</f>
        <v>0</v>
      </c>
    </row>
    <row r="63" ht="13.5" thickBot="1">
      <c r="D63" s="7"/>
    </row>
    <row r="64" spans="3:4" ht="16.5" thickBot="1">
      <c r="C64" s="10" t="s">
        <v>1</v>
      </c>
      <c r="D64" s="24">
        <f>D62+D56+D54</f>
        <v>0</v>
      </c>
    </row>
    <row r="65" ht="13.5" thickBot="1">
      <c r="D65" s="7"/>
    </row>
    <row r="66" spans="3:4" ht="16.5" thickBot="1">
      <c r="C66" s="10" t="s">
        <v>81</v>
      </c>
      <c r="D66" s="24">
        <f>D64*6.5%</f>
        <v>0</v>
      </c>
    </row>
    <row r="67" ht="13.5" thickBot="1">
      <c r="D67" s="13"/>
    </row>
    <row r="68" spans="3:4" ht="18.75" thickBot="1">
      <c r="C68" s="14" t="s">
        <v>2</v>
      </c>
      <c r="D68" s="15">
        <f>D64+D66</f>
        <v>0</v>
      </c>
    </row>
    <row r="69" ht="12.75"/>
    <row r="70" ht="12.75"/>
    <row r="71" ht="12">
      <c r="C71" s="2" t="s">
        <v>6</v>
      </c>
    </row>
    <row r="72" spans="2:4" ht="22.5" customHeight="1">
      <c r="B72" s="18"/>
      <c r="C72" s="18"/>
      <c r="D72" s="18"/>
    </row>
    <row r="73" spans="2:3" ht="12">
      <c r="B73" s="59" t="s">
        <v>59</v>
      </c>
      <c r="C73" s="21"/>
    </row>
    <row r="74" spans="2:3" ht="12" customHeight="1">
      <c r="B74" s="59" t="s">
        <v>60</v>
      </c>
      <c r="C74" s="21"/>
    </row>
    <row r="75" spans="2:3" ht="15.75" customHeight="1">
      <c r="B75" s="2" t="s">
        <v>78</v>
      </c>
      <c r="C75" s="16" t="s">
        <v>76</v>
      </c>
    </row>
    <row r="76" spans="2:3" ht="12">
      <c r="B76" s="2" t="s">
        <v>79</v>
      </c>
      <c r="C76" s="16" t="s">
        <v>77</v>
      </c>
    </row>
    <row r="77" ht="12">
      <c r="B77" s="2" t="s">
        <v>80</v>
      </c>
    </row>
  </sheetData>
  <sheetProtection password="FEA8" sheet="1" objects="1" scenarios="1"/>
  <mergeCells count="2">
    <mergeCell ref="C52:D52"/>
    <mergeCell ref="C9:D9"/>
  </mergeCells>
  <printOptions/>
  <pageMargins left="0.7874015748031497" right="0.7480314960629921" top="0.3937007874015748" bottom="0.984251968503937" header="0" footer="0"/>
  <pageSetup fitToHeight="1" fitToWidth="1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52"/>
  <sheetViews>
    <sheetView showGridLines="0" zoomScale="85" zoomScaleNormal="85" zoomScalePageLayoutView="0" workbookViewId="0" topLeftCell="A1">
      <selection activeCell="G17" sqref="G17"/>
    </sheetView>
  </sheetViews>
  <sheetFormatPr defaultColWidth="11.421875" defaultRowHeight="12.75"/>
  <cols>
    <col min="1" max="1" width="10.421875" style="42" customWidth="1"/>
    <col min="2" max="2" width="58.421875" style="0" bestFit="1" customWidth="1"/>
    <col min="3" max="3" width="9.8515625" style="26" customWidth="1"/>
  </cols>
  <sheetData>
    <row r="2" spans="1:3" ht="12">
      <c r="A2" s="47" t="s">
        <v>71</v>
      </c>
      <c r="B2" s="28" t="s">
        <v>13</v>
      </c>
      <c r="C2" s="27" t="s">
        <v>62</v>
      </c>
    </row>
    <row r="3" spans="1:3" ht="24.75" customHeight="1" thickBot="1">
      <c r="A3" s="43"/>
      <c r="B3" s="38" t="s">
        <v>70</v>
      </c>
      <c r="C3" s="39"/>
    </row>
    <row r="4" spans="1:3" ht="19.5" customHeight="1">
      <c r="A4" s="44">
        <v>951</v>
      </c>
      <c r="B4" s="29" t="s">
        <v>24</v>
      </c>
      <c r="C4" s="30">
        <v>40</v>
      </c>
    </row>
    <row r="5" spans="1:3" ht="12">
      <c r="A5" s="45">
        <v>952</v>
      </c>
      <c r="B5" s="31" t="s">
        <v>61</v>
      </c>
      <c r="C5" s="32">
        <v>35</v>
      </c>
    </row>
    <row r="6" spans="1:3" ht="12">
      <c r="A6" s="44">
        <v>953</v>
      </c>
      <c r="B6" s="31" t="s">
        <v>18</v>
      </c>
      <c r="C6" s="32">
        <v>20</v>
      </c>
    </row>
    <row r="7" spans="1:3" ht="12">
      <c r="A7" s="45">
        <v>954</v>
      </c>
      <c r="B7" s="31" t="s">
        <v>27</v>
      </c>
      <c r="C7" s="32">
        <v>40</v>
      </c>
    </row>
    <row r="8" spans="1:3" ht="24.75" customHeight="1" thickBot="1">
      <c r="A8" s="43"/>
      <c r="B8" s="38" t="s">
        <v>63</v>
      </c>
      <c r="C8" s="39"/>
    </row>
    <row r="9" spans="1:3" ht="33.75" customHeight="1">
      <c r="A9" s="44">
        <v>955</v>
      </c>
      <c r="B9" s="36" t="s">
        <v>64</v>
      </c>
      <c r="C9" s="37">
        <v>0.5</v>
      </c>
    </row>
    <row r="10" spans="1:3" ht="12">
      <c r="A10" s="45">
        <v>956</v>
      </c>
      <c r="B10" s="31" t="s">
        <v>19</v>
      </c>
      <c r="C10" s="32">
        <v>20</v>
      </c>
    </row>
    <row r="11" spans="1:3" ht="12">
      <c r="A11" s="44">
        <v>957</v>
      </c>
      <c r="B11" s="31" t="s">
        <v>38</v>
      </c>
      <c r="C11" s="32">
        <v>20</v>
      </c>
    </row>
    <row r="12" spans="1:3" ht="12">
      <c r="A12" s="45">
        <v>958</v>
      </c>
      <c r="B12" s="31" t="s">
        <v>37</v>
      </c>
      <c r="C12" s="32">
        <v>45</v>
      </c>
    </row>
    <row r="13" spans="1:3" ht="24.75" customHeight="1" thickBot="1">
      <c r="A13" s="43"/>
      <c r="B13" s="38" t="s">
        <v>65</v>
      </c>
      <c r="C13" s="39"/>
    </row>
    <row r="14" spans="1:3" ht="19.5" customHeight="1">
      <c r="A14" s="44">
        <v>959</v>
      </c>
      <c r="B14" s="29" t="s">
        <v>40</v>
      </c>
      <c r="C14" s="30">
        <v>20</v>
      </c>
    </row>
    <row r="15" spans="1:3" ht="24.75">
      <c r="A15" s="45">
        <v>960</v>
      </c>
      <c r="B15" s="33" t="s">
        <v>45</v>
      </c>
      <c r="C15" s="32">
        <v>20</v>
      </c>
    </row>
    <row r="16" spans="1:3" ht="12">
      <c r="A16" s="44">
        <v>961</v>
      </c>
      <c r="B16" s="31" t="s">
        <v>29</v>
      </c>
      <c r="C16" s="32">
        <v>15</v>
      </c>
    </row>
    <row r="17" spans="1:3" ht="12">
      <c r="A17" s="45">
        <v>962</v>
      </c>
      <c r="B17" s="31" t="s">
        <v>32</v>
      </c>
      <c r="C17" s="32">
        <v>40</v>
      </c>
    </row>
    <row r="18" spans="1:3" ht="12">
      <c r="A18" s="44">
        <v>963</v>
      </c>
      <c r="B18" s="31" t="s">
        <v>33</v>
      </c>
      <c r="C18" s="32">
        <v>40</v>
      </c>
    </row>
    <row r="19" spans="1:3" ht="24.75" customHeight="1" thickBot="1">
      <c r="A19" s="43"/>
      <c r="B19" s="38" t="s">
        <v>66</v>
      </c>
      <c r="C19" s="39"/>
    </row>
    <row r="20" spans="1:3" ht="19.5" customHeight="1">
      <c r="A20" s="44">
        <v>964</v>
      </c>
      <c r="B20" s="29" t="s">
        <v>16</v>
      </c>
      <c r="C20" s="30">
        <v>40</v>
      </c>
    </row>
    <row r="21" spans="1:3" ht="12">
      <c r="A21" s="44">
        <v>965</v>
      </c>
      <c r="B21" s="31" t="s">
        <v>17</v>
      </c>
      <c r="C21" s="32">
        <v>60</v>
      </c>
    </row>
    <row r="22" spans="1:3" ht="12">
      <c r="A22" s="45">
        <v>966</v>
      </c>
      <c r="B22" s="31" t="s">
        <v>25</v>
      </c>
      <c r="C22" s="32">
        <v>20</v>
      </c>
    </row>
    <row r="23" spans="1:3" ht="12">
      <c r="A23" s="44">
        <v>967</v>
      </c>
      <c r="B23" s="31" t="s">
        <v>26</v>
      </c>
      <c r="C23" s="32">
        <v>40</v>
      </c>
    </row>
    <row r="24" spans="1:3" ht="12">
      <c r="A24" s="45">
        <v>968</v>
      </c>
      <c r="B24" s="31" t="s">
        <v>23</v>
      </c>
      <c r="C24" s="32">
        <v>20</v>
      </c>
    </row>
    <row r="25" spans="1:3" ht="24.75" customHeight="1" thickBot="1">
      <c r="A25" s="43"/>
      <c r="B25" s="38" t="s">
        <v>72</v>
      </c>
      <c r="C25" s="39"/>
    </row>
    <row r="26" spans="1:3" ht="33.75" customHeight="1">
      <c r="A26" s="44">
        <v>969</v>
      </c>
      <c r="B26" s="35" t="s">
        <v>47</v>
      </c>
      <c r="C26" s="30">
        <v>60</v>
      </c>
    </row>
    <row r="27" spans="1:3" ht="21">
      <c r="A27" s="45">
        <v>970</v>
      </c>
      <c r="B27" s="34" t="s">
        <v>48</v>
      </c>
      <c r="C27" s="32">
        <v>75</v>
      </c>
    </row>
    <row r="28" spans="1:3" ht="21">
      <c r="A28" s="44">
        <v>971</v>
      </c>
      <c r="B28" s="34" t="s">
        <v>49</v>
      </c>
      <c r="C28" s="32">
        <v>90</v>
      </c>
    </row>
    <row r="29" spans="1:3" ht="21">
      <c r="A29" s="45">
        <v>972</v>
      </c>
      <c r="B29" s="34" t="s">
        <v>50</v>
      </c>
      <c r="C29" s="32">
        <v>120</v>
      </c>
    </row>
    <row r="30" spans="1:3" ht="21">
      <c r="A30" s="44">
        <v>973</v>
      </c>
      <c r="B30" s="34" t="s">
        <v>51</v>
      </c>
      <c r="C30" s="32">
        <v>150</v>
      </c>
    </row>
    <row r="31" spans="1:3" ht="24.75" customHeight="1" thickBot="1">
      <c r="A31" s="43"/>
      <c r="B31" s="38" t="s">
        <v>67</v>
      </c>
      <c r="C31" s="39"/>
    </row>
    <row r="32" spans="1:3" ht="19.5" customHeight="1">
      <c r="A32" s="44">
        <v>974</v>
      </c>
      <c r="B32" s="29" t="s">
        <v>41</v>
      </c>
      <c r="C32" s="30">
        <v>30</v>
      </c>
    </row>
    <row r="33" spans="1:3" ht="12">
      <c r="A33" s="44">
        <v>975</v>
      </c>
      <c r="B33" s="31" t="s">
        <v>42</v>
      </c>
      <c r="C33" s="32">
        <v>50</v>
      </c>
    </row>
    <row r="34" spans="1:3" ht="12">
      <c r="A34" s="45">
        <v>976</v>
      </c>
      <c r="B34" s="31" t="s">
        <v>43</v>
      </c>
      <c r="C34" s="32">
        <v>75</v>
      </c>
    </row>
    <row r="35" spans="1:3" ht="12">
      <c r="A35" s="44">
        <v>977</v>
      </c>
      <c r="B35" s="31" t="s">
        <v>44</v>
      </c>
      <c r="C35" s="32">
        <v>90</v>
      </c>
    </row>
    <row r="36" spans="1:3" ht="12">
      <c r="A36" s="45">
        <v>978</v>
      </c>
      <c r="B36" s="31" t="s">
        <v>14</v>
      </c>
      <c r="C36" s="32">
        <v>120</v>
      </c>
    </row>
    <row r="37" spans="1:3" ht="24.75" customHeight="1" thickBot="1">
      <c r="A37" s="43"/>
      <c r="B37" s="38" t="s">
        <v>68</v>
      </c>
      <c r="C37" s="39"/>
    </row>
    <row r="38" spans="1:3" ht="19.5" customHeight="1">
      <c r="A38" s="44">
        <v>979</v>
      </c>
      <c r="B38" s="29" t="s">
        <v>20</v>
      </c>
      <c r="C38" s="30">
        <v>10</v>
      </c>
    </row>
    <row r="39" spans="1:3" ht="12">
      <c r="A39" s="45">
        <v>980</v>
      </c>
      <c r="B39" s="31" t="s">
        <v>34</v>
      </c>
      <c r="C39" s="32">
        <v>25</v>
      </c>
    </row>
    <row r="40" spans="1:3" ht="12">
      <c r="A40" s="44">
        <v>981</v>
      </c>
      <c r="B40" s="31" t="s">
        <v>35</v>
      </c>
      <c r="C40" s="32">
        <v>15</v>
      </c>
    </row>
    <row r="41" spans="1:3" ht="24.75" customHeight="1" thickBot="1">
      <c r="A41" s="43"/>
      <c r="B41" s="38" t="s">
        <v>69</v>
      </c>
      <c r="C41" s="39"/>
    </row>
    <row r="42" spans="1:3" ht="19.5" customHeight="1">
      <c r="A42" s="44">
        <v>982</v>
      </c>
      <c r="B42" s="29" t="s">
        <v>30</v>
      </c>
      <c r="C42" s="30">
        <v>50</v>
      </c>
    </row>
    <row r="43" spans="1:3" ht="12">
      <c r="A43" s="44">
        <v>983</v>
      </c>
      <c r="B43" s="31" t="s">
        <v>22</v>
      </c>
      <c r="C43" s="32">
        <v>20</v>
      </c>
    </row>
    <row r="44" spans="1:3" ht="12">
      <c r="A44" s="45">
        <v>984</v>
      </c>
      <c r="B44" s="31" t="s">
        <v>31</v>
      </c>
      <c r="C44" s="32">
        <v>20</v>
      </c>
    </row>
    <row r="45" spans="1:3" ht="12">
      <c r="A45" s="44">
        <v>985</v>
      </c>
      <c r="B45" s="31" t="s">
        <v>28</v>
      </c>
      <c r="C45" s="32">
        <v>30</v>
      </c>
    </row>
    <row r="46" spans="1:3" ht="12">
      <c r="A46" s="45">
        <v>986</v>
      </c>
      <c r="B46" s="31" t="s">
        <v>36</v>
      </c>
      <c r="C46" s="32">
        <v>20</v>
      </c>
    </row>
    <row r="47" spans="1:3" ht="12">
      <c r="A47" s="44">
        <v>987</v>
      </c>
      <c r="B47" s="31" t="s">
        <v>15</v>
      </c>
      <c r="C47" s="32">
        <v>40</v>
      </c>
    </row>
    <row r="48" spans="1:3" ht="12">
      <c r="A48" s="45">
        <v>988</v>
      </c>
      <c r="B48" s="31" t="s">
        <v>21</v>
      </c>
      <c r="C48" s="32">
        <v>20</v>
      </c>
    </row>
    <row r="49" spans="1:3" ht="12">
      <c r="A49" s="44">
        <v>989</v>
      </c>
      <c r="B49" s="31" t="s">
        <v>39</v>
      </c>
      <c r="C49" s="32">
        <v>20</v>
      </c>
    </row>
    <row r="51" spans="1:3" ht="12">
      <c r="A51" s="46"/>
      <c r="B51" s="25"/>
      <c r="C51" s="41"/>
    </row>
    <row r="52" spans="1:3" ht="12">
      <c r="A52" s="46"/>
      <c r="B52" s="40"/>
      <c r="C52" s="41"/>
    </row>
  </sheetData>
  <sheetProtection password="FEA8" sheet="1" objects="1" scenarios="1"/>
  <printOptions/>
  <pageMargins left="0.7480314960629921" right="0.7480314960629921" top="0.3937007874015748" bottom="0.3937007874015748" header="0" footer="0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Hewlett-Packard Company</cp:lastModifiedBy>
  <cp:lastPrinted>2017-03-16T11:35:13Z</cp:lastPrinted>
  <dcterms:created xsi:type="dcterms:W3CDTF">2006-06-26T08:39:43Z</dcterms:created>
  <dcterms:modified xsi:type="dcterms:W3CDTF">2019-01-02T08:10:17Z</dcterms:modified>
  <cp:category/>
  <cp:version/>
  <cp:contentType/>
  <cp:contentStatus/>
</cp:coreProperties>
</file>